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640" activeTab="1"/>
  </bookViews>
  <sheets>
    <sheet name="Лист2" sheetId="2" r:id="rId1"/>
    <sheet name="ермакова факт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3" i="4"/>
  <c r="E12" i="4"/>
  <c r="E11" i="4"/>
  <c r="E10" i="4"/>
  <c r="E9" i="4"/>
  <c r="E8" i="4"/>
  <c r="E27" i="4" l="1"/>
  <c r="E96" i="4" s="1"/>
  <c r="C21" i="4"/>
  <c r="D21" i="4" l="1"/>
  <c r="D65" i="2"/>
  <c r="E34" i="2"/>
  <c r="C36" i="2"/>
  <c r="C60" i="2" s="1"/>
  <c r="E53" i="2"/>
  <c r="C55" i="2"/>
  <c r="C61" i="2" s="1"/>
  <c r="E33" i="2"/>
  <c r="E52" i="2"/>
  <c r="E51" i="2"/>
  <c r="E32" i="2"/>
  <c r="E15" i="2"/>
  <c r="E14" i="2"/>
  <c r="E13" i="2"/>
  <c r="E50" i="2"/>
  <c r="E49" i="2"/>
  <c r="E48" i="2"/>
  <c r="E46" i="2"/>
  <c r="E45" i="2"/>
  <c r="E44" i="2"/>
  <c r="E43" i="2"/>
  <c r="D55" i="2"/>
  <c r="D61" i="2" s="1"/>
  <c r="E42" i="2"/>
  <c r="E31" i="2"/>
  <c r="E30" i="2"/>
  <c r="E29" i="2"/>
  <c r="E27" i="2"/>
  <c r="E26" i="2"/>
  <c r="E25" i="2"/>
  <c r="E24" i="2"/>
  <c r="D36" i="2"/>
  <c r="D60" i="2" s="1"/>
  <c r="E23" i="2"/>
  <c r="E12" i="2"/>
  <c r="E11" i="2"/>
  <c r="E10" i="2"/>
  <c r="D9" i="2"/>
  <c r="C9" i="2"/>
  <c r="C17" i="2" s="1"/>
  <c r="C59" i="2" s="1"/>
  <c r="C63" i="2" s="1"/>
  <c r="D8" i="2"/>
  <c r="E8" i="2" s="1"/>
  <c r="D7" i="2"/>
  <c r="E7" i="2" s="1"/>
  <c r="D6" i="2"/>
  <c r="E6" i="2" s="1"/>
  <c r="D5" i="2"/>
  <c r="E4" i="2"/>
  <c r="D17" i="2" l="1"/>
  <c r="D59" i="2" s="1"/>
  <c r="D63" i="2" s="1"/>
  <c r="D67" i="2" s="1"/>
  <c r="D71" i="2" s="1"/>
  <c r="E21" i="4"/>
  <c r="E47" i="2"/>
  <c r="E55" i="2" s="1"/>
  <c r="E61" i="2" s="1"/>
  <c r="E28" i="2"/>
  <c r="E36" i="2" s="1"/>
  <c r="E60" i="2" s="1"/>
  <c r="E5" i="2"/>
  <c r="E17" i="2" s="1"/>
  <c r="E59" i="2" s="1"/>
  <c r="E63" i="2" s="1"/>
  <c r="E9" i="2"/>
</calcChain>
</file>

<file path=xl/sharedStrings.xml><?xml version="1.0" encoding="utf-8"?>
<sst xmlns="http://schemas.openxmlformats.org/spreadsheetml/2006/main" count="153" uniqueCount="50">
  <si>
    <t>Начислено</t>
  </si>
  <si>
    <t>Январь</t>
  </si>
  <si>
    <t>Февраль</t>
  </si>
  <si>
    <t>Март</t>
  </si>
  <si>
    <t>Итого</t>
  </si>
  <si>
    <t>Поступило</t>
  </si>
  <si>
    <t>Задолженность</t>
  </si>
  <si>
    <t>ПОСТУПИЛО</t>
  </si>
  <si>
    <t>РАСХОД</t>
  </si>
  <si>
    <t>Апрель</t>
  </si>
  <si>
    <t>Май</t>
  </si>
  <si>
    <t>Июнь</t>
  </si>
  <si>
    <t>Уборка территории</t>
  </si>
  <si>
    <t>Содержание</t>
  </si>
  <si>
    <t>Уборка МОП</t>
  </si>
  <si>
    <t>Услуги по управлению домом</t>
  </si>
  <si>
    <t>Благоустройство и уборка прилегающей территории</t>
  </si>
  <si>
    <t>Уборка снега трактором</t>
  </si>
  <si>
    <t>Хоз инвентарь</t>
  </si>
  <si>
    <t>Санитарная очистка, сбор и вывоз ТБО и КГМ</t>
  </si>
  <si>
    <t>Текущий ремонт</t>
  </si>
  <si>
    <t>ФИНАНСОВЫЙ РЕЗУЛЬТАТ</t>
  </si>
  <si>
    <t xml:space="preserve">Хозяйственно-финансовый отчёт об управлении  домом </t>
  </si>
  <si>
    <t>Адрес дома:</t>
  </si>
  <si>
    <t>Наименование организации, осуществлявшей управление (УО, ТСЖ) /
ФИО ответственного собственника при непосредственном управлении:ООО "Центр управления недвижимостью"</t>
  </si>
  <si>
    <t xml:space="preserve">Дата </t>
  </si>
  <si>
    <t>Подпись, расшифровка подписи</t>
  </si>
  <si>
    <t>Июль</t>
  </si>
  <si>
    <t>Август</t>
  </si>
  <si>
    <t>Сентябрь</t>
  </si>
  <si>
    <t>Октябрь</t>
  </si>
  <si>
    <t>Ноябрь</t>
  </si>
  <si>
    <t>Декабрь</t>
  </si>
  <si>
    <t>Кузнецкая,29а</t>
  </si>
  <si>
    <t>Красноармейская,75</t>
  </si>
  <si>
    <t>Ермакова,3</t>
  </si>
  <si>
    <t xml:space="preserve"> ЕИРКЦ </t>
  </si>
  <si>
    <t>Поступило на р/с</t>
  </si>
  <si>
    <t>Период отчета:с «01» января 2016   по «31» декабря 2016г.</t>
  </si>
  <si>
    <t>г.Кострома, ул.Ермакова, д.3</t>
  </si>
  <si>
    <t xml:space="preserve">Июль </t>
  </si>
  <si>
    <t>Обслуживание лифтов</t>
  </si>
  <si>
    <t>В том числе услуги ЕИРКЦ</t>
  </si>
  <si>
    <t>Страховка лифтов</t>
  </si>
  <si>
    <t>Первичная апломбировка счётчиков</t>
  </si>
  <si>
    <t>Сопровождение транспорта</t>
  </si>
  <si>
    <t>Окос травы</t>
  </si>
  <si>
    <t>1. Установка доводчка в первом подъезде</t>
  </si>
  <si>
    <t>2. Ремонт дверей в машинных отделениях 1 и 2 подъездов, выход на тех.этаж 1 и 2 подъезд</t>
  </si>
  <si>
    <t>3. Устройство пантусов для выкатки контейнеров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</si>
</sst>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/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0" fontId="7" fillId="0" borderId="0" xfId="0" applyFont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8" fillId="0" borderId="1" xfId="0" applyNumberFormat="1" applyFont="1" applyBorder="1"/>
    <xf numFmtId="4" fontId="8" fillId="0" borderId="1" xfId="0" applyNumberFormat="1" applyFont="1" applyFill="1" applyBorder="1"/>
    <xf numFmtId="0" fontId="5" fillId="0" borderId="0" xfId="0" applyFont="1" applyAlignment="1"/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9" workbookViewId="0">
      <selection activeCell="C63" sqref="C63"/>
    </sheetView>
  </sheetViews>
  <sheetFormatPr defaultRowHeight="15" x14ac:dyDescent="0.25"/>
  <cols>
    <col min="1" max="1" width="4.5703125" customWidth="1"/>
    <col min="2" max="2" width="22.85546875" customWidth="1"/>
    <col min="3" max="3" width="14.85546875" customWidth="1"/>
    <col min="4" max="4" width="13.7109375" customWidth="1"/>
    <col min="5" max="5" width="16.140625" customWidth="1"/>
  </cols>
  <sheetData>
    <row r="1" spans="1:5" x14ac:dyDescent="0.25">
      <c r="A1" s="32" t="s">
        <v>33</v>
      </c>
      <c r="B1" s="32"/>
      <c r="C1" s="32"/>
      <c r="D1" s="32"/>
      <c r="E1" s="32"/>
    </row>
    <row r="2" spans="1:5" x14ac:dyDescent="0.25">
      <c r="A2" s="2"/>
      <c r="B2" s="2"/>
      <c r="C2" s="3" t="s">
        <v>0</v>
      </c>
      <c r="D2" s="3" t="s">
        <v>5</v>
      </c>
      <c r="E2" s="3" t="s">
        <v>6</v>
      </c>
    </row>
    <row r="3" spans="1:5" x14ac:dyDescent="0.25">
      <c r="A3" s="2"/>
      <c r="B3" s="2"/>
      <c r="C3" s="2"/>
      <c r="D3" s="2"/>
      <c r="E3" s="2"/>
    </row>
    <row r="4" spans="1:5" x14ac:dyDescent="0.25">
      <c r="A4" s="2">
        <v>1</v>
      </c>
      <c r="B4" s="2" t="s">
        <v>1</v>
      </c>
      <c r="C4" s="4">
        <v>37749.910000000003</v>
      </c>
      <c r="D4" s="4">
        <v>0</v>
      </c>
      <c r="E4" s="4">
        <f>C4-D4</f>
        <v>37749.910000000003</v>
      </c>
    </row>
    <row r="5" spans="1:5" x14ac:dyDescent="0.25">
      <c r="A5" s="2">
        <v>2</v>
      </c>
      <c r="B5" s="2" t="s">
        <v>2</v>
      </c>
      <c r="C5" s="4">
        <v>47339.32</v>
      </c>
      <c r="D5" s="4">
        <f>19240.81+595.08</f>
        <v>19835.890000000003</v>
      </c>
      <c r="E5" s="4">
        <f t="shared" ref="E5:E15" si="0">C5-D5</f>
        <v>27503.429999999997</v>
      </c>
    </row>
    <row r="6" spans="1:5" x14ac:dyDescent="0.25">
      <c r="A6" s="2">
        <v>3</v>
      </c>
      <c r="B6" s="2" t="s">
        <v>3</v>
      </c>
      <c r="C6" s="4">
        <v>47758.01</v>
      </c>
      <c r="D6" s="4">
        <f>37791.18+1168.8</f>
        <v>38959.980000000003</v>
      </c>
      <c r="E6" s="4">
        <f t="shared" si="0"/>
        <v>8798.0299999999988</v>
      </c>
    </row>
    <row r="7" spans="1:5" x14ac:dyDescent="0.25">
      <c r="A7" s="2">
        <v>4</v>
      </c>
      <c r="B7" s="2" t="s">
        <v>9</v>
      </c>
      <c r="C7" s="4">
        <v>47758.01</v>
      </c>
      <c r="D7" s="4">
        <f>26029.17+805.03</f>
        <v>26834.199999999997</v>
      </c>
      <c r="E7" s="4">
        <f t="shared" si="0"/>
        <v>20923.810000000005</v>
      </c>
    </row>
    <row r="8" spans="1:5" x14ac:dyDescent="0.25">
      <c r="A8" s="2">
        <v>5</v>
      </c>
      <c r="B8" s="2" t="s">
        <v>10</v>
      </c>
      <c r="C8" s="4">
        <v>47758.01</v>
      </c>
      <c r="D8" s="4">
        <f>41107.65+1271.37</f>
        <v>42379.020000000004</v>
      </c>
      <c r="E8" s="4">
        <f t="shared" si="0"/>
        <v>5378.989999999998</v>
      </c>
    </row>
    <row r="9" spans="1:5" x14ac:dyDescent="0.25">
      <c r="A9" s="2">
        <v>6</v>
      </c>
      <c r="B9" s="2" t="s">
        <v>11</v>
      </c>
      <c r="C9" s="4">
        <f>47756.67-6562.86</f>
        <v>41193.81</v>
      </c>
      <c r="D9" s="4">
        <f>52726.6+1630.72</f>
        <v>54357.32</v>
      </c>
      <c r="E9" s="4">
        <f t="shared" si="0"/>
        <v>-13163.510000000002</v>
      </c>
    </row>
    <row r="10" spans="1:5" x14ac:dyDescent="0.25">
      <c r="A10" s="2">
        <v>7</v>
      </c>
      <c r="B10" s="2" t="s">
        <v>27</v>
      </c>
      <c r="C10" s="4">
        <v>47756.67</v>
      </c>
      <c r="D10" s="4">
        <v>39627.35</v>
      </c>
      <c r="E10" s="4">
        <f t="shared" si="0"/>
        <v>8129.32</v>
      </c>
    </row>
    <row r="11" spans="1:5" x14ac:dyDescent="0.25">
      <c r="A11" s="2">
        <v>8</v>
      </c>
      <c r="B11" s="2" t="s">
        <v>28</v>
      </c>
      <c r="C11" s="4">
        <v>47756.67</v>
      </c>
      <c r="D11" s="4">
        <v>42874</v>
      </c>
      <c r="E11" s="4">
        <f t="shared" si="0"/>
        <v>4882.6699999999983</v>
      </c>
    </row>
    <row r="12" spans="1:5" x14ac:dyDescent="0.25">
      <c r="A12" s="2">
        <v>9</v>
      </c>
      <c r="B12" s="2" t="s">
        <v>29</v>
      </c>
      <c r="C12" s="4">
        <v>47756.67</v>
      </c>
      <c r="D12" s="4">
        <v>61201.51</v>
      </c>
      <c r="E12" s="4">
        <f t="shared" si="0"/>
        <v>-13444.840000000004</v>
      </c>
    </row>
    <row r="13" spans="1:5" x14ac:dyDescent="0.25">
      <c r="A13" s="2">
        <v>10</v>
      </c>
      <c r="B13" s="2" t="s">
        <v>30</v>
      </c>
      <c r="C13" s="4">
        <v>51105.27</v>
      </c>
      <c r="D13" s="2">
        <v>41256.699999999997</v>
      </c>
      <c r="E13" s="4">
        <f t="shared" si="0"/>
        <v>9848.57</v>
      </c>
    </row>
    <row r="14" spans="1:5" x14ac:dyDescent="0.25">
      <c r="A14" s="2">
        <v>11</v>
      </c>
      <c r="B14" s="2" t="s">
        <v>31</v>
      </c>
      <c r="C14" s="4">
        <v>57193.599999999999</v>
      </c>
      <c r="D14" s="2">
        <v>41789.629999999997</v>
      </c>
      <c r="E14" s="4">
        <f t="shared" si="0"/>
        <v>15403.970000000001</v>
      </c>
    </row>
    <row r="15" spans="1:5" x14ac:dyDescent="0.25">
      <c r="A15" s="2">
        <v>12</v>
      </c>
      <c r="B15" s="2" t="s">
        <v>32</v>
      </c>
      <c r="C15" s="4">
        <v>57193.599999999999</v>
      </c>
      <c r="D15" s="2">
        <v>45227.22</v>
      </c>
      <c r="E15" s="4">
        <f t="shared" si="0"/>
        <v>11966.379999999997</v>
      </c>
    </row>
    <row r="16" spans="1:5" x14ac:dyDescent="0.25">
      <c r="A16" s="2"/>
      <c r="B16" s="2"/>
      <c r="C16" s="4"/>
      <c r="D16" s="2"/>
      <c r="E16" s="4"/>
    </row>
    <row r="17" spans="1:5" x14ac:dyDescent="0.25">
      <c r="A17" s="2"/>
      <c r="B17" s="5" t="s">
        <v>4</v>
      </c>
      <c r="C17" s="6">
        <f>SUM(C4:C15)</f>
        <v>578319.55000000005</v>
      </c>
      <c r="D17" s="6">
        <f>SUM(D4:D15)</f>
        <v>454342.82000000007</v>
      </c>
      <c r="E17" s="6">
        <f>SUM(E4:E15)</f>
        <v>123976.72999999998</v>
      </c>
    </row>
    <row r="20" spans="1:5" x14ac:dyDescent="0.25">
      <c r="A20" s="32" t="s">
        <v>34</v>
      </c>
      <c r="B20" s="32"/>
      <c r="C20" s="32"/>
      <c r="D20" s="32"/>
      <c r="E20" s="32"/>
    </row>
    <row r="21" spans="1:5" x14ac:dyDescent="0.25">
      <c r="A21" s="2"/>
      <c r="B21" s="2"/>
      <c r="C21" s="3" t="s">
        <v>0</v>
      </c>
      <c r="D21" s="3" t="s">
        <v>5</v>
      </c>
      <c r="E21" s="3" t="s">
        <v>6</v>
      </c>
    </row>
    <row r="22" spans="1:5" x14ac:dyDescent="0.25">
      <c r="A22" s="2"/>
      <c r="B22" s="2"/>
      <c r="C22" s="2"/>
      <c r="D22" s="2"/>
      <c r="E22" s="2"/>
    </row>
    <row r="23" spans="1:5" x14ac:dyDescent="0.25">
      <c r="A23" s="2">
        <v>1</v>
      </c>
      <c r="B23" s="2" t="s">
        <v>1</v>
      </c>
      <c r="C23" s="4">
        <v>0</v>
      </c>
      <c r="D23" s="4">
        <v>0</v>
      </c>
      <c r="E23" s="4">
        <f>C23-D23</f>
        <v>0</v>
      </c>
    </row>
    <row r="24" spans="1:5" x14ac:dyDescent="0.25">
      <c r="A24" s="2">
        <v>2</v>
      </c>
      <c r="B24" s="2" t="s">
        <v>2</v>
      </c>
      <c r="C24" s="4">
        <v>0</v>
      </c>
      <c r="D24" s="4">
        <v>0</v>
      </c>
      <c r="E24" s="4">
        <f t="shared" ref="E24:E34" si="1">C24-D24</f>
        <v>0</v>
      </c>
    </row>
    <row r="25" spans="1:5" x14ac:dyDescent="0.25">
      <c r="A25" s="2">
        <v>3</v>
      </c>
      <c r="B25" s="2" t="s">
        <v>3</v>
      </c>
      <c r="C25" s="4">
        <v>0</v>
      </c>
      <c r="D25" s="4">
        <v>0</v>
      </c>
      <c r="E25" s="4">
        <f t="shared" si="1"/>
        <v>0</v>
      </c>
    </row>
    <row r="26" spans="1:5" x14ac:dyDescent="0.25">
      <c r="A26" s="2">
        <v>4</v>
      </c>
      <c r="B26" s="2" t="s">
        <v>9</v>
      </c>
      <c r="C26" s="4">
        <v>0</v>
      </c>
      <c r="D26" s="4">
        <v>0</v>
      </c>
      <c r="E26" s="4">
        <f t="shared" si="1"/>
        <v>0</v>
      </c>
    </row>
    <row r="27" spans="1:5" x14ac:dyDescent="0.25">
      <c r="A27" s="2">
        <v>5</v>
      </c>
      <c r="B27" s="2" t="s">
        <v>10</v>
      </c>
      <c r="C27" s="4">
        <v>28767.73</v>
      </c>
      <c r="D27" s="4">
        <v>0</v>
      </c>
      <c r="E27" s="4">
        <f t="shared" si="1"/>
        <v>28767.73</v>
      </c>
    </row>
    <row r="28" spans="1:5" x14ac:dyDescent="0.25">
      <c r="A28" s="2">
        <v>6</v>
      </c>
      <c r="B28" s="2" t="s">
        <v>11</v>
      </c>
      <c r="C28" s="4">
        <v>28767.73</v>
      </c>
      <c r="D28" s="4">
        <v>11673.75</v>
      </c>
      <c r="E28" s="4">
        <f t="shared" si="1"/>
        <v>17093.98</v>
      </c>
    </row>
    <row r="29" spans="1:5" x14ac:dyDescent="0.25">
      <c r="A29" s="2">
        <v>7</v>
      </c>
      <c r="B29" s="2" t="s">
        <v>27</v>
      </c>
      <c r="C29" s="4">
        <v>28767.73</v>
      </c>
      <c r="D29" s="4">
        <v>23890.71</v>
      </c>
      <c r="E29" s="4">
        <f t="shared" si="1"/>
        <v>4877.0200000000004</v>
      </c>
    </row>
    <row r="30" spans="1:5" x14ac:dyDescent="0.25">
      <c r="A30" s="2">
        <v>8</v>
      </c>
      <c r="B30" s="2" t="s">
        <v>28</v>
      </c>
      <c r="C30" s="4">
        <v>28767.73</v>
      </c>
      <c r="D30" s="4">
        <v>26227.74</v>
      </c>
      <c r="E30" s="4">
        <f t="shared" si="1"/>
        <v>2539.989999999998</v>
      </c>
    </row>
    <row r="31" spans="1:5" x14ac:dyDescent="0.25">
      <c r="A31" s="2">
        <v>9</v>
      </c>
      <c r="B31" s="2" t="s">
        <v>29</v>
      </c>
      <c r="C31" s="4">
        <v>28767.73</v>
      </c>
      <c r="D31" s="4">
        <v>38570.639999999999</v>
      </c>
      <c r="E31" s="4">
        <f t="shared" si="1"/>
        <v>-9802.91</v>
      </c>
    </row>
    <row r="32" spans="1:5" x14ac:dyDescent="0.25">
      <c r="A32" s="2">
        <v>10</v>
      </c>
      <c r="B32" s="2" t="s">
        <v>30</v>
      </c>
      <c r="C32" s="4">
        <v>28767.73</v>
      </c>
      <c r="D32" s="2">
        <v>27596.16</v>
      </c>
      <c r="E32" s="4">
        <f t="shared" si="1"/>
        <v>1171.5699999999997</v>
      </c>
    </row>
    <row r="33" spans="1:5" x14ac:dyDescent="0.25">
      <c r="A33" s="2">
        <v>11</v>
      </c>
      <c r="B33" s="2" t="s">
        <v>31</v>
      </c>
      <c r="C33" s="4">
        <v>27731.040000000001</v>
      </c>
      <c r="D33" s="2">
        <v>16879.59</v>
      </c>
      <c r="E33" s="4">
        <f t="shared" si="1"/>
        <v>10851.45</v>
      </c>
    </row>
    <row r="34" spans="1:5" x14ac:dyDescent="0.25">
      <c r="A34" s="2">
        <v>12</v>
      </c>
      <c r="B34" s="2" t="s">
        <v>32</v>
      </c>
      <c r="C34" s="4">
        <v>28767.73</v>
      </c>
      <c r="D34" s="2">
        <v>26852.43</v>
      </c>
      <c r="E34" s="4">
        <f t="shared" si="1"/>
        <v>1915.2999999999993</v>
      </c>
    </row>
    <row r="35" spans="1:5" x14ac:dyDescent="0.25">
      <c r="A35" s="2"/>
      <c r="B35" s="2"/>
      <c r="C35" s="4"/>
      <c r="D35" s="2"/>
      <c r="E35" s="4"/>
    </row>
    <row r="36" spans="1:5" x14ac:dyDescent="0.25">
      <c r="A36" s="2"/>
      <c r="B36" s="5" t="s">
        <v>4</v>
      </c>
      <c r="C36" s="6">
        <f>SUM(C23:C34)</f>
        <v>229105.15000000002</v>
      </c>
      <c r="D36" s="6">
        <f>SUM(D23:D34)</f>
        <v>171691.02</v>
      </c>
      <c r="E36" s="6">
        <f>SUM(E23:E34)</f>
        <v>57414.130000000005</v>
      </c>
    </row>
    <row r="39" spans="1:5" x14ac:dyDescent="0.25">
      <c r="A39" s="32" t="s">
        <v>35</v>
      </c>
      <c r="B39" s="32"/>
      <c r="C39" s="32"/>
      <c r="D39" s="32"/>
      <c r="E39" s="32"/>
    </row>
    <row r="40" spans="1:5" x14ac:dyDescent="0.25">
      <c r="A40" s="2"/>
      <c r="B40" s="2"/>
      <c r="C40" s="3" t="s">
        <v>0</v>
      </c>
      <c r="D40" s="3" t="s">
        <v>5</v>
      </c>
      <c r="E40" s="3" t="s">
        <v>6</v>
      </c>
    </row>
    <row r="41" spans="1:5" x14ac:dyDescent="0.25">
      <c r="A41" s="2"/>
      <c r="B41" s="2"/>
      <c r="C41" s="2"/>
      <c r="D41" s="2"/>
      <c r="E41" s="2"/>
    </row>
    <row r="42" spans="1:5" x14ac:dyDescent="0.25">
      <c r="A42" s="2">
        <v>1</v>
      </c>
      <c r="B42" s="2" t="s">
        <v>1</v>
      </c>
      <c r="C42" s="4">
        <v>0</v>
      </c>
      <c r="D42" s="4">
        <v>0</v>
      </c>
      <c r="E42" s="4">
        <f>C42-D42</f>
        <v>0</v>
      </c>
    </row>
    <row r="43" spans="1:5" x14ac:dyDescent="0.25">
      <c r="A43" s="2">
        <v>2</v>
      </c>
      <c r="B43" s="2" t="s">
        <v>2</v>
      </c>
      <c r="C43" s="4">
        <v>0</v>
      </c>
      <c r="D43" s="4">
        <v>0</v>
      </c>
      <c r="E43" s="4">
        <f t="shared" ref="E43:E53" si="2">C43-D43</f>
        <v>0</v>
      </c>
    </row>
    <row r="44" spans="1:5" x14ac:dyDescent="0.25">
      <c r="A44" s="2">
        <v>3</v>
      </c>
      <c r="B44" s="2" t="s">
        <v>3</v>
      </c>
      <c r="C44" s="4">
        <v>0</v>
      </c>
      <c r="D44" s="4">
        <v>0</v>
      </c>
      <c r="E44" s="4">
        <f t="shared" si="2"/>
        <v>0</v>
      </c>
    </row>
    <row r="45" spans="1:5" x14ac:dyDescent="0.25">
      <c r="A45" s="2">
        <v>4</v>
      </c>
      <c r="B45" s="2" t="s">
        <v>9</v>
      </c>
      <c r="C45" s="4">
        <v>0</v>
      </c>
      <c r="D45" s="4">
        <v>0</v>
      </c>
      <c r="E45" s="4">
        <f t="shared" si="2"/>
        <v>0</v>
      </c>
    </row>
    <row r="46" spans="1:5" x14ac:dyDescent="0.25">
      <c r="A46" s="2">
        <v>5</v>
      </c>
      <c r="B46" s="2" t="s">
        <v>10</v>
      </c>
      <c r="C46" s="4">
        <v>0</v>
      </c>
      <c r="D46" s="4">
        <v>0</v>
      </c>
      <c r="E46" s="4">
        <f t="shared" si="2"/>
        <v>0</v>
      </c>
    </row>
    <row r="47" spans="1:5" x14ac:dyDescent="0.25">
      <c r="A47" s="2">
        <v>6</v>
      </c>
      <c r="B47" s="2" t="s">
        <v>11</v>
      </c>
      <c r="C47" s="4">
        <v>0</v>
      </c>
      <c r="D47" s="4">
        <v>0</v>
      </c>
      <c r="E47" s="4">
        <f t="shared" si="2"/>
        <v>0</v>
      </c>
    </row>
    <row r="48" spans="1:5" x14ac:dyDescent="0.25">
      <c r="A48" s="2">
        <v>7</v>
      </c>
      <c r="B48" s="2" t="s">
        <v>27</v>
      </c>
      <c r="C48" s="4">
        <v>0</v>
      </c>
      <c r="D48" s="4">
        <v>0</v>
      </c>
      <c r="E48" s="4">
        <f t="shared" si="2"/>
        <v>0</v>
      </c>
    </row>
    <row r="49" spans="1:5" x14ac:dyDescent="0.25">
      <c r="A49" s="2">
        <v>8</v>
      </c>
      <c r="B49" s="2" t="s">
        <v>28</v>
      </c>
      <c r="C49" s="4">
        <v>129829.81</v>
      </c>
      <c r="D49" s="4">
        <v>0</v>
      </c>
      <c r="E49" s="4">
        <f t="shared" si="2"/>
        <v>129829.81</v>
      </c>
    </row>
    <row r="50" spans="1:5" x14ac:dyDescent="0.25">
      <c r="A50" s="2">
        <v>9</v>
      </c>
      <c r="B50" s="2" t="s">
        <v>29</v>
      </c>
      <c r="C50" s="4">
        <v>65891.100000000006</v>
      </c>
      <c r="D50" s="4">
        <v>22990.14</v>
      </c>
      <c r="E50" s="4">
        <f t="shared" si="2"/>
        <v>42900.960000000006</v>
      </c>
    </row>
    <row r="51" spans="1:5" x14ac:dyDescent="0.25">
      <c r="A51" s="2">
        <v>10</v>
      </c>
      <c r="B51" s="2" t="s">
        <v>30</v>
      </c>
      <c r="C51" s="4">
        <v>86043.32</v>
      </c>
      <c r="D51" s="2">
        <v>80895.95</v>
      </c>
      <c r="E51" s="4">
        <f t="shared" si="2"/>
        <v>5147.3700000000099</v>
      </c>
    </row>
    <row r="52" spans="1:5" x14ac:dyDescent="0.25">
      <c r="A52" s="2">
        <v>11</v>
      </c>
      <c r="B52" s="2" t="s">
        <v>31</v>
      </c>
      <c r="C52" s="4">
        <v>88820.14</v>
      </c>
      <c r="D52" s="2">
        <v>76959.06</v>
      </c>
      <c r="E52" s="4">
        <f t="shared" si="2"/>
        <v>11861.080000000002</v>
      </c>
    </row>
    <row r="53" spans="1:5" x14ac:dyDescent="0.25">
      <c r="A53" s="2">
        <v>12</v>
      </c>
      <c r="B53" s="2" t="s">
        <v>32</v>
      </c>
      <c r="C53" s="4">
        <v>83769.7</v>
      </c>
      <c r="D53" s="2">
        <v>85769.22</v>
      </c>
      <c r="E53" s="4">
        <f t="shared" si="2"/>
        <v>-1999.5200000000041</v>
      </c>
    </row>
    <row r="54" spans="1:5" x14ac:dyDescent="0.25">
      <c r="A54" s="2"/>
      <c r="B54" s="2"/>
      <c r="C54" s="4"/>
      <c r="D54" s="2"/>
      <c r="E54" s="4"/>
    </row>
    <row r="55" spans="1:5" x14ac:dyDescent="0.25">
      <c r="A55" s="2"/>
      <c r="B55" s="5" t="s">
        <v>4</v>
      </c>
      <c r="C55" s="6">
        <f>SUM(C42:C53)</f>
        <v>454354.07</v>
      </c>
      <c r="D55" s="6">
        <f>SUM(D42:D53)</f>
        <v>266614.37</v>
      </c>
      <c r="E55" s="6">
        <f>SUM(E42:E53)</f>
        <v>187739.7</v>
      </c>
    </row>
    <row r="58" spans="1:5" x14ac:dyDescent="0.25">
      <c r="A58" s="2"/>
      <c r="B58" s="2"/>
      <c r="C58" s="23" t="s">
        <v>0</v>
      </c>
      <c r="D58" s="23" t="s">
        <v>5</v>
      </c>
      <c r="E58" s="23" t="s">
        <v>6</v>
      </c>
    </row>
    <row r="59" spans="1:5" x14ac:dyDescent="0.25">
      <c r="A59" s="5">
        <v>1</v>
      </c>
      <c r="B59" s="5" t="s">
        <v>33</v>
      </c>
      <c r="C59" s="4">
        <f>C17</f>
        <v>578319.55000000005</v>
      </c>
      <c r="D59" s="4">
        <f>D17</f>
        <v>454342.82000000007</v>
      </c>
      <c r="E59" s="4">
        <f>E17</f>
        <v>123976.72999999998</v>
      </c>
    </row>
    <row r="60" spans="1:5" x14ac:dyDescent="0.25">
      <c r="A60" s="5">
        <v>2</v>
      </c>
      <c r="B60" s="5" t="s">
        <v>34</v>
      </c>
      <c r="C60" s="4">
        <f>C36</f>
        <v>229105.15000000002</v>
      </c>
      <c r="D60" s="4">
        <f>D36</f>
        <v>171691.02</v>
      </c>
      <c r="E60" s="4">
        <f>E36</f>
        <v>57414.130000000005</v>
      </c>
    </row>
    <row r="61" spans="1:5" x14ac:dyDescent="0.25">
      <c r="A61" s="5">
        <v>3</v>
      </c>
      <c r="B61" s="5" t="s">
        <v>35</v>
      </c>
      <c r="C61" s="4">
        <f>C55</f>
        <v>454354.07</v>
      </c>
      <c r="D61" s="4">
        <f>D55</f>
        <v>266614.37</v>
      </c>
      <c r="E61" s="4">
        <f>E55</f>
        <v>187739.7</v>
      </c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6">
        <f>SUM(C59:C62)</f>
        <v>1261778.77</v>
      </c>
      <c r="D63" s="6">
        <f t="shared" ref="D63:E63" si="3">SUM(D59:D62)</f>
        <v>892648.21000000008</v>
      </c>
      <c r="E63" s="6">
        <f t="shared" si="3"/>
        <v>369130.56</v>
      </c>
    </row>
    <row r="65" spans="1:5" x14ac:dyDescent="0.25">
      <c r="A65" s="2"/>
      <c r="B65" s="2" t="s">
        <v>36</v>
      </c>
      <c r="C65" s="2"/>
      <c r="D65" s="24">
        <f>595.08+1168.8+805.03+1271.37+1980.93+1905.54+2073.05+3682.87+4492.46+4068.85+4735.47</f>
        <v>26779.449999999997</v>
      </c>
      <c r="E65" s="2"/>
    </row>
    <row r="67" spans="1:5" x14ac:dyDescent="0.25">
      <c r="A67" s="2"/>
      <c r="B67" s="2" t="s">
        <v>37</v>
      </c>
      <c r="C67" s="2"/>
      <c r="D67" s="4">
        <f>D63-D65</f>
        <v>865868.76000000013</v>
      </c>
      <c r="E67" s="2"/>
    </row>
    <row r="69" spans="1:5" x14ac:dyDescent="0.25">
      <c r="D69" s="4">
        <v>864000.19</v>
      </c>
    </row>
    <row r="71" spans="1:5" x14ac:dyDescent="0.25">
      <c r="D71" s="1">
        <f>D67-D69</f>
        <v>1868.5700000001816</v>
      </c>
    </row>
  </sheetData>
  <mergeCells count="3">
    <mergeCell ref="A1:E1"/>
    <mergeCell ref="A20:E20"/>
    <mergeCell ref="A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64" zoomScaleNormal="100" workbookViewId="0">
      <selection activeCell="E94" sqref="E94"/>
    </sheetView>
  </sheetViews>
  <sheetFormatPr defaultRowHeight="15" x14ac:dyDescent="0.25"/>
  <cols>
    <col min="1" max="1" width="4.140625" customWidth="1"/>
    <col min="2" max="2" width="10.7109375" customWidth="1"/>
    <col min="3" max="3" width="18.28515625" customWidth="1"/>
    <col min="4" max="4" width="29.28515625" customWidth="1"/>
    <col min="5" max="5" width="18.85546875" customWidth="1"/>
    <col min="6" max="6" width="18.28515625" customWidth="1"/>
    <col min="7" max="7" width="17.42578125" customWidth="1"/>
  </cols>
  <sheetData>
    <row r="1" spans="1:9" ht="15.75" customHeight="1" x14ac:dyDescent="0.25">
      <c r="A1" s="13" t="s">
        <v>22</v>
      </c>
      <c r="B1" s="13"/>
      <c r="C1" s="13"/>
    </row>
    <row r="2" spans="1:9" ht="15.75" customHeight="1" x14ac:dyDescent="0.25">
      <c r="A2" s="27" t="s">
        <v>38</v>
      </c>
      <c r="B2" s="27"/>
      <c r="C2" s="27"/>
      <c r="D2" s="27"/>
    </row>
    <row r="3" spans="1:9" ht="15.75" x14ac:dyDescent="0.25">
      <c r="A3" s="13" t="s">
        <v>23</v>
      </c>
      <c r="C3" s="13" t="s">
        <v>39</v>
      </c>
      <c r="D3" s="13"/>
      <c r="G3" s="14"/>
      <c r="H3" s="14"/>
      <c r="I3" s="14"/>
    </row>
    <row r="4" spans="1:9" x14ac:dyDescent="0.25">
      <c r="A4" s="7"/>
      <c r="B4" s="7"/>
      <c r="C4" s="7"/>
      <c r="D4" s="7"/>
      <c r="E4" s="7"/>
      <c r="F4" s="7"/>
    </row>
    <row r="5" spans="1:9" ht="46.5" customHeight="1" x14ac:dyDescent="0.25">
      <c r="A5" s="46" t="s">
        <v>24</v>
      </c>
      <c r="B5" s="46"/>
      <c r="C5" s="46"/>
      <c r="D5" s="46"/>
      <c r="E5" s="46"/>
      <c r="F5" s="15"/>
      <c r="G5" s="13"/>
      <c r="H5" s="15"/>
    </row>
    <row r="6" spans="1:9" x14ac:dyDescent="0.25">
      <c r="A6" s="2"/>
      <c r="B6" s="2"/>
      <c r="C6" s="3" t="s">
        <v>0</v>
      </c>
      <c r="D6" s="3" t="s">
        <v>5</v>
      </c>
      <c r="E6" s="3" t="s">
        <v>6</v>
      </c>
    </row>
    <row r="7" spans="1:9" ht="15.75" customHeight="1" x14ac:dyDescent="0.25">
      <c r="A7" s="2"/>
      <c r="B7" s="2"/>
      <c r="C7" s="2"/>
      <c r="D7" s="2"/>
      <c r="E7" s="2"/>
    </row>
    <row r="8" spans="1:9" x14ac:dyDescent="0.25">
      <c r="A8" s="2">
        <v>1</v>
      </c>
      <c r="B8" s="2" t="s">
        <v>1</v>
      </c>
      <c r="C8" s="4">
        <v>0</v>
      </c>
      <c r="D8" s="4">
        <v>0</v>
      </c>
      <c r="E8" s="4">
        <f>C8-D8</f>
        <v>0</v>
      </c>
    </row>
    <row r="9" spans="1:9" x14ac:dyDescent="0.25">
      <c r="A9" s="2">
        <v>2</v>
      </c>
      <c r="B9" s="2" t="s">
        <v>2</v>
      </c>
      <c r="C9" s="4">
        <v>0</v>
      </c>
      <c r="D9" s="4">
        <v>0</v>
      </c>
      <c r="E9" s="4">
        <f t="shared" ref="E9:E19" si="0">C9-D9</f>
        <v>0</v>
      </c>
    </row>
    <row r="10" spans="1:9" x14ac:dyDescent="0.25">
      <c r="A10" s="2">
        <v>3</v>
      </c>
      <c r="B10" s="2" t="s">
        <v>3</v>
      </c>
      <c r="C10" s="4">
        <v>0</v>
      </c>
      <c r="D10" s="4">
        <v>0</v>
      </c>
      <c r="E10" s="4">
        <f t="shared" si="0"/>
        <v>0</v>
      </c>
    </row>
    <row r="11" spans="1:9" ht="15.75" customHeight="1" x14ac:dyDescent="0.25">
      <c r="A11" s="2">
        <v>4</v>
      </c>
      <c r="B11" s="2" t="s">
        <v>9</v>
      </c>
      <c r="C11" s="4">
        <v>0</v>
      </c>
      <c r="D11" s="4">
        <v>0</v>
      </c>
      <c r="E11" s="4">
        <f t="shared" si="0"/>
        <v>0</v>
      </c>
    </row>
    <row r="12" spans="1:9" x14ac:dyDescent="0.25">
      <c r="A12" s="2">
        <v>5</v>
      </c>
      <c r="B12" s="2" t="s">
        <v>10</v>
      </c>
      <c r="C12" s="4">
        <v>0</v>
      </c>
      <c r="D12" s="4">
        <v>0</v>
      </c>
      <c r="E12" s="4">
        <f t="shared" si="0"/>
        <v>0</v>
      </c>
    </row>
    <row r="13" spans="1:9" x14ac:dyDescent="0.25">
      <c r="A13" s="2">
        <v>6</v>
      </c>
      <c r="B13" s="2" t="s">
        <v>11</v>
      </c>
      <c r="C13" s="4">
        <v>0</v>
      </c>
      <c r="D13" s="4">
        <v>0</v>
      </c>
      <c r="E13" s="4">
        <f t="shared" si="0"/>
        <v>0</v>
      </c>
    </row>
    <row r="14" spans="1:9" x14ac:dyDescent="0.25">
      <c r="A14" s="2">
        <v>7</v>
      </c>
      <c r="B14" s="2" t="s">
        <v>27</v>
      </c>
      <c r="C14" s="4">
        <v>0</v>
      </c>
      <c r="D14" s="4">
        <v>0</v>
      </c>
      <c r="E14" s="4">
        <f t="shared" si="0"/>
        <v>0</v>
      </c>
    </row>
    <row r="15" spans="1:9" x14ac:dyDescent="0.25">
      <c r="A15" s="2">
        <v>8</v>
      </c>
      <c r="B15" s="2" t="s">
        <v>28</v>
      </c>
      <c r="C15" s="4">
        <v>129829.81</v>
      </c>
      <c r="D15" s="4">
        <v>0</v>
      </c>
      <c r="E15" s="4">
        <f t="shared" si="0"/>
        <v>129829.81</v>
      </c>
    </row>
    <row r="16" spans="1:9" x14ac:dyDescent="0.25">
      <c r="A16" s="2">
        <v>9</v>
      </c>
      <c r="B16" s="2" t="s">
        <v>29</v>
      </c>
      <c r="C16" s="4">
        <v>65891.100000000006</v>
      </c>
      <c r="D16" s="4">
        <v>22990.14</v>
      </c>
      <c r="E16" s="4">
        <f t="shared" si="0"/>
        <v>42900.960000000006</v>
      </c>
    </row>
    <row r="17" spans="1:5" x14ac:dyDescent="0.25">
      <c r="A17" s="2">
        <v>10</v>
      </c>
      <c r="B17" s="2" t="s">
        <v>30</v>
      </c>
      <c r="C17" s="4">
        <v>86043.32</v>
      </c>
      <c r="D17" s="2">
        <v>80895.95</v>
      </c>
      <c r="E17" s="4">
        <f t="shared" si="0"/>
        <v>5147.3700000000099</v>
      </c>
    </row>
    <row r="18" spans="1:5" x14ac:dyDescent="0.25">
      <c r="A18" s="2">
        <v>11</v>
      </c>
      <c r="B18" s="2" t="s">
        <v>31</v>
      </c>
      <c r="C18" s="4">
        <v>88820.14</v>
      </c>
      <c r="D18" s="2">
        <v>76959.06</v>
      </c>
      <c r="E18" s="4">
        <f t="shared" si="0"/>
        <v>11861.080000000002</v>
      </c>
    </row>
    <row r="19" spans="1:5" x14ac:dyDescent="0.25">
      <c r="A19" s="2">
        <v>12</v>
      </c>
      <c r="B19" s="2" t="s">
        <v>32</v>
      </c>
      <c r="C19" s="4">
        <v>83769.7</v>
      </c>
      <c r="D19" s="2">
        <v>85769.22</v>
      </c>
      <c r="E19" s="4">
        <f t="shared" si="0"/>
        <v>-1999.5200000000041</v>
      </c>
    </row>
    <row r="20" spans="1:5" x14ac:dyDescent="0.25">
      <c r="A20" s="2"/>
      <c r="B20" s="2"/>
      <c r="C20" s="4"/>
      <c r="D20" s="2"/>
      <c r="E20" s="4"/>
    </row>
    <row r="21" spans="1:5" x14ac:dyDescent="0.25">
      <c r="A21" s="2">
        <v>7</v>
      </c>
      <c r="B21" s="5" t="s">
        <v>4</v>
      </c>
      <c r="C21" s="6">
        <f>SUM(C8:C19)</f>
        <v>454354.07</v>
      </c>
      <c r="D21" s="6">
        <f>SUM(D8:D19)</f>
        <v>266614.37</v>
      </c>
      <c r="E21" s="6">
        <f>SUM(E8:E19)</f>
        <v>187739.7</v>
      </c>
    </row>
    <row r="22" spans="1:5" x14ac:dyDescent="0.25">
      <c r="A22" s="7"/>
      <c r="B22" s="16"/>
      <c r="C22" s="17"/>
      <c r="D22" s="17"/>
      <c r="E22" s="17"/>
    </row>
    <row r="23" spans="1:5" x14ac:dyDescent="0.25">
      <c r="D23" s="18"/>
      <c r="E23" s="1"/>
    </row>
    <row r="24" spans="1:5" x14ac:dyDescent="0.25">
      <c r="E24" s="1"/>
    </row>
    <row r="25" spans="1:5" x14ac:dyDescent="0.25">
      <c r="A25" s="2"/>
      <c r="B25" s="41" t="s">
        <v>7</v>
      </c>
      <c r="C25" s="41"/>
      <c r="D25" s="42"/>
      <c r="E25" s="8">
        <v>266614.37</v>
      </c>
    </row>
    <row r="26" spans="1:5" x14ac:dyDescent="0.25">
      <c r="A26" s="2"/>
      <c r="B26" s="7"/>
      <c r="C26" s="7"/>
      <c r="D26" s="7"/>
      <c r="E26" s="7"/>
    </row>
    <row r="27" spans="1:5" x14ac:dyDescent="0.25">
      <c r="A27" s="2"/>
      <c r="B27" s="41" t="s">
        <v>8</v>
      </c>
      <c r="C27" s="41"/>
      <c r="D27" s="42"/>
      <c r="E27" s="8">
        <f>SUM(E29:E95)</f>
        <v>478312.12999999995</v>
      </c>
    </row>
    <row r="28" spans="1:5" x14ac:dyDescent="0.25">
      <c r="A28" s="2">
        <v>1</v>
      </c>
      <c r="B28" s="36" t="s">
        <v>13</v>
      </c>
      <c r="C28" s="36"/>
      <c r="D28" s="37"/>
      <c r="E28" s="9"/>
    </row>
    <row r="29" spans="1:5" x14ac:dyDescent="0.25">
      <c r="A29" s="2"/>
      <c r="B29" s="33" t="s">
        <v>13</v>
      </c>
      <c r="C29" s="33"/>
      <c r="D29" s="34"/>
      <c r="E29" s="25">
        <v>137406.87</v>
      </c>
    </row>
    <row r="30" spans="1:5" x14ac:dyDescent="0.25">
      <c r="A30" s="2"/>
      <c r="B30" s="30" t="s">
        <v>44</v>
      </c>
      <c r="C30" s="30"/>
      <c r="D30" s="31"/>
      <c r="E30" s="25">
        <v>25600</v>
      </c>
    </row>
    <row r="31" spans="1:5" x14ac:dyDescent="0.25">
      <c r="A31" s="2">
        <v>2</v>
      </c>
      <c r="B31" s="36" t="s">
        <v>16</v>
      </c>
      <c r="C31" s="36"/>
      <c r="D31" s="37"/>
      <c r="E31" s="4"/>
    </row>
    <row r="32" spans="1:5" x14ac:dyDescent="0.25">
      <c r="A32" s="2"/>
      <c r="B32" s="47" t="s">
        <v>17</v>
      </c>
      <c r="C32" s="47"/>
      <c r="D32" s="48"/>
      <c r="E32" s="10"/>
    </row>
    <row r="33" spans="1:5" x14ac:dyDescent="0.25">
      <c r="A33" s="2"/>
      <c r="B33" s="21" t="s">
        <v>27</v>
      </c>
      <c r="C33" s="21"/>
      <c r="D33" s="22"/>
      <c r="E33" s="26">
        <v>0</v>
      </c>
    </row>
    <row r="34" spans="1:5" x14ac:dyDescent="0.25">
      <c r="A34" s="2"/>
      <c r="B34" s="21" t="s">
        <v>28</v>
      </c>
      <c r="C34" s="21"/>
      <c r="D34" s="22"/>
      <c r="E34" s="26">
        <v>0</v>
      </c>
    </row>
    <row r="35" spans="1:5" x14ac:dyDescent="0.25">
      <c r="A35" s="2"/>
      <c r="B35" s="21" t="s">
        <v>29</v>
      </c>
      <c r="C35" s="21"/>
      <c r="D35" s="22"/>
      <c r="E35" s="26">
        <v>0</v>
      </c>
    </row>
    <row r="36" spans="1:5" x14ac:dyDescent="0.25">
      <c r="A36" s="2"/>
      <c r="B36" s="21" t="s">
        <v>30</v>
      </c>
      <c r="C36" s="21"/>
      <c r="D36" s="22"/>
      <c r="E36" s="26">
        <v>0</v>
      </c>
    </row>
    <row r="37" spans="1:5" x14ac:dyDescent="0.25">
      <c r="A37" s="2"/>
      <c r="B37" s="21" t="s">
        <v>31</v>
      </c>
      <c r="C37" s="21"/>
      <c r="D37" s="22"/>
      <c r="E37" s="26">
        <v>3900</v>
      </c>
    </row>
    <row r="38" spans="1:5" x14ac:dyDescent="0.25">
      <c r="A38" s="2"/>
      <c r="B38" s="21" t="s">
        <v>32</v>
      </c>
      <c r="C38" s="21"/>
      <c r="D38" s="22"/>
      <c r="E38" s="26">
        <v>6500</v>
      </c>
    </row>
    <row r="39" spans="1:5" x14ac:dyDescent="0.25">
      <c r="A39" s="2"/>
      <c r="B39" s="21" t="s">
        <v>45</v>
      </c>
      <c r="C39" s="21"/>
      <c r="D39" s="22"/>
      <c r="E39" s="26">
        <v>2400</v>
      </c>
    </row>
    <row r="40" spans="1:5" x14ac:dyDescent="0.25">
      <c r="A40" s="2"/>
      <c r="B40" s="49" t="s">
        <v>12</v>
      </c>
      <c r="C40" s="49"/>
      <c r="D40" s="50"/>
      <c r="E40" s="10"/>
    </row>
    <row r="41" spans="1:5" x14ac:dyDescent="0.25">
      <c r="A41" s="2"/>
      <c r="B41" s="11" t="s">
        <v>27</v>
      </c>
      <c r="C41" s="11"/>
      <c r="D41" s="12"/>
      <c r="E41" s="26">
        <v>0</v>
      </c>
    </row>
    <row r="42" spans="1:5" x14ac:dyDescent="0.25">
      <c r="A42" s="2"/>
      <c r="B42" s="11" t="s">
        <v>28</v>
      </c>
      <c r="C42" s="11"/>
      <c r="D42" s="12"/>
      <c r="E42" s="26">
        <v>6900</v>
      </c>
    </row>
    <row r="43" spans="1:5" x14ac:dyDescent="0.25">
      <c r="A43" s="2"/>
      <c r="B43" s="11" t="s">
        <v>29</v>
      </c>
      <c r="C43" s="11"/>
      <c r="D43" s="12"/>
      <c r="E43" s="26">
        <v>6900</v>
      </c>
    </row>
    <row r="44" spans="1:5" x14ac:dyDescent="0.25">
      <c r="A44" s="2"/>
      <c r="B44" s="11" t="s">
        <v>30</v>
      </c>
      <c r="C44" s="11"/>
      <c r="D44" s="12"/>
      <c r="E44" s="26">
        <v>6900</v>
      </c>
    </row>
    <row r="45" spans="1:5" x14ac:dyDescent="0.25">
      <c r="A45" s="2"/>
      <c r="B45" s="11" t="s">
        <v>31</v>
      </c>
      <c r="C45" s="11"/>
      <c r="D45" s="12"/>
      <c r="E45" s="26">
        <v>6900</v>
      </c>
    </row>
    <row r="46" spans="1:5" x14ac:dyDescent="0.25">
      <c r="A46" s="2"/>
      <c r="B46" s="11" t="s">
        <v>32</v>
      </c>
      <c r="C46" s="11"/>
      <c r="D46" s="12"/>
      <c r="E46" s="26">
        <v>6900</v>
      </c>
    </row>
    <row r="47" spans="1:5" x14ac:dyDescent="0.25">
      <c r="A47" s="2"/>
      <c r="B47" s="11" t="s">
        <v>46</v>
      </c>
      <c r="C47" s="11"/>
      <c r="D47" s="12"/>
      <c r="E47" s="26">
        <v>5901</v>
      </c>
    </row>
    <row r="48" spans="1:5" x14ac:dyDescent="0.25">
      <c r="A48" s="2"/>
      <c r="B48" s="47" t="s">
        <v>18</v>
      </c>
      <c r="C48" s="47"/>
      <c r="D48" s="48"/>
      <c r="E48" s="10"/>
    </row>
    <row r="49" spans="1:5" x14ac:dyDescent="0.25">
      <c r="A49" s="2"/>
      <c r="B49" s="11" t="s">
        <v>11</v>
      </c>
      <c r="C49" s="28"/>
      <c r="D49" s="29"/>
      <c r="E49" s="26">
        <v>1802</v>
      </c>
    </row>
    <row r="50" spans="1:5" x14ac:dyDescent="0.25">
      <c r="A50" s="2"/>
      <c r="B50" s="11" t="s">
        <v>27</v>
      </c>
      <c r="C50" s="21"/>
      <c r="D50" s="22"/>
      <c r="E50" s="26">
        <v>1259</v>
      </c>
    </row>
    <row r="51" spans="1:5" x14ac:dyDescent="0.25">
      <c r="A51" s="2"/>
      <c r="B51" s="11" t="s">
        <v>28</v>
      </c>
      <c r="C51" s="21"/>
      <c r="D51" s="22"/>
      <c r="E51" s="26">
        <v>7348.8</v>
      </c>
    </row>
    <row r="52" spans="1:5" x14ac:dyDescent="0.25">
      <c r="A52" s="2"/>
      <c r="B52" s="11" t="s">
        <v>29</v>
      </c>
      <c r="C52" s="21"/>
      <c r="D52" s="22"/>
      <c r="E52" s="26">
        <v>8337.5300000000007</v>
      </c>
    </row>
    <row r="53" spans="1:5" x14ac:dyDescent="0.25">
      <c r="A53" s="2"/>
      <c r="B53" s="11" t="s">
        <v>30</v>
      </c>
      <c r="C53" s="21"/>
      <c r="D53" s="22"/>
      <c r="E53" s="26">
        <v>5038.7</v>
      </c>
    </row>
    <row r="54" spans="1:5" x14ac:dyDescent="0.25">
      <c r="A54" s="2"/>
      <c r="B54" s="11" t="s">
        <v>31</v>
      </c>
      <c r="C54" s="21"/>
      <c r="D54" s="22"/>
      <c r="E54" s="26">
        <v>6524.7</v>
      </c>
    </row>
    <row r="55" spans="1:5" x14ac:dyDescent="0.25">
      <c r="A55" s="2"/>
      <c r="B55" s="11" t="s">
        <v>32</v>
      </c>
      <c r="C55" s="21"/>
      <c r="D55" s="22"/>
      <c r="E55" s="26">
        <v>5018.24</v>
      </c>
    </row>
    <row r="56" spans="1:5" x14ac:dyDescent="0.25">
      <c r="A56" s="2"/>
      <c r="B56" s="38" t="s">
        <v>41</v>
      </c>
      <c r="C56" s="38"/>
      <c r="D56" s="39"/>
      <c r="E56" s="4"/>
    </row>
    <row r="57" spans="1:5" x14ac:dyDescent="0.25">
      <c r="A57" s="2"/>
      <c r="B57" s="33" t="s">
        <v>27</v>
      </c>
      <c r="C57" s="33"/>
      <c r="D57" s="34"/>
      <c r="E57" s="25">
        <v>0</v>
      </c>
    </row>
    <row r="58" spans="1:5" x14ac:dyDescent="0.25">
      <c r="A58" s="2"/>
      <c r="B58" s="33" t="s">
        <v>28</v>
      </c>
      <c r="C58" s="33"/>
      <c r="D58" s="34"/>
      <c r="E58" s="25">
        <v>0</v>
      </c>
    </row>
    <row r="59" spans="1:5" x14ac:dyDescent="0.25">
      <c r="A59" s="2"/>
      <c r="B59" s="33" t="s">
        <v>29</v>
      </c>
      <c r="C59" s="33"/>
      <c r="D59" s="34"/>
      <c r="E59" s="25">
        <v>9000</v>
      </c>
    </row>
    <row r="60" spans="1:5" x14ac:dyDescent="0.25">
      <c r="A60" s="2"/>
      <c r="B60" s="33" t="s">
        <v>30</v>
      </c>
      <c r="C60" s="33"/>
      <c r="D60" s="34"/>
      <c r="E60" s="25">
        <v>8806.4500000000007</v>
      </c>
    </row>
    <row r="61" spans="1:5" x14ac:dyDescent="0.25">
      <c r="A61" s="2"/>
      <c r="B61" s="33" t="s">
        <v>31</v>
      </c>
      <c r="C61" s="33"/>
      <c r="D61" s="34"/>
      <c r="E61" s="25">
        <v>9000</v>
      </c>
    </row>
    <row r="62" spans="1:5" x14ac:dyDescent="0.25">
      <c r="A62" s="2"/>
      <c r="B62" s="33" t="s">
        <v>32</v>
      </c>
      <c r="C62" s="33"/>
      <c r="D62" s="34"/>
      <c r="E62" s="25">
        <v>9000</v>
      </c>
    </row>
    <row r="63" spans="1:5" x14ac:dyDescent="0.25">
      <c r="A63" s="2"/>
      <c r="B63" s="30" t="s">
        <v>43</v>
      </c>
      <c r="C63" s="30"/>
      <c r="D63" s="31"/>
      <c r="E63" s="25">
        <v>1200</v>
      </c>
    </row>
    <row r="64" spans="1:5" x14ac:dyDescent="0.25">
      <c r="A64" s="2">
        <v>4</v>
      </c>
      <c r="B64" s="36" t="s">
        <v>19</v>
      </c>
      <c r="C64" s="36"/>
      <c r="D64" s="37"/>
      <c r="E64" s="4"/>
    </row>
    <row r="65" spans="1:5" x14ac:dyDescent="0.25">
      <c r="A65" s="2"/>
      <c r="B65" s="19" t="s">
        <v>40</v>
      </c>
      <c r="C65" s="19"/>
      <c r="D65" s="20"/>
      <c r="E65" s="25">
        <v>0</v>
      </c>
    </row>
    <row r="66" spans="1:5" x14ac:dyDescent="0.25">
      <c r="A66" s="2"/>
      <c r="B66" s="19" t="s">
        <v>28</v>
      </c>
      <c r="C66" s="19"/>
      <c r="D66" s="20"/>
      <c r="E66" s="25">
        <v>18000</v>
      </c>
    </row>
    <row r="67" spans="1:5" x14ac:dyDescent="0.25">
      <c r="A67" s="2"/>
      <c r="B67" s="19" t="s">
        <v>29</v>
      </c>
      <c r="C67" s="19"/>
      <c r="D67" s="20"/>
      <c r="E67" s="25">
        <v>18000</v>
      </c>
    </row>
    <row r="68" spans="1:5" x14ac:dyDescent="0.25">
      <c r="A68" s="2"/>
      <c r="B68" s="19" t="s">
        <v>30</v>
      </c>
      <c r="C68" s="19"/>
      <c r="D68" s="20"/>
      <c r="E68" s="25">
        <v>15000</v>
      </c>
    </row>
    <row r="69" spans="1:5" x14ac:dyDescent="0.25">
      <c r="A69" s="2"/>
      <c r="B69" s="19" t="s">
        <v>31</v>
      </c>
      <c r="C69" s="19"/>
      <c r="D69" s="20"/>
      <c r="E69" s="25">
        <v>14492.88</v>
      </c>
    </row>
    <row r="70" spans="1:5" x14ac:dyDescent="0.25">
      <c r="A70" s="2"/>
      <c r="B70" s="19" t="s">
        <v>32</v>
      </c>
      <c r="C70" s="19"/>
      <c r="D70" s="20"/>
      <c r="E70" s="25">
        <v>13994.3</v>
      </c>
    </row>
    <row r="71" spans="1:5" x14ac:dyDescent="0.25">
      <c r="A71" s="2">
        <v>6</v>
      </c>
      <c r="B71" s="36" t="s">
        <v>14</v>
      </c>
      <c r="C71" s="36"/>
      <c r="D71" s="37"/>
      <c r="E71" s="4"/>
    </row>
    <row r="72" spans="1:5" x14ac:dyDescent="0.25">
      <c r="A72" s="2"/>
      <c r="B72" s="33" t="s">
        <v>27</v>
      </c>
      <c r="C72" s="33"/>
      <c r="D72" s="34"/>
      <c r="E72" s="25">
        <v>4800</v>
      </c>
    </row>
    <row r="73" spans="1:5" x14ac:dyDescent="0.25">
      <c r="A73" s="2"/>
      <c r="B73" s="33" t="s">
        <v>28</v>
      </c>
      <c r="C73" s="33"/>
      <c r="D73" s="34"/>
      <c r="E73" s="25">
        <v>4800</v>
      </c>
    </row>
    <row r="74" spans="1:5" x14ac:dyDescent="0.25">
      <c r="A74" s="2"/>
      <c r="B74" s="33" t="s">
        <v>29</v>
      </c>
      <c r="C74" s="33"/>
      <c r="D74" s="34"/>
      <c r="E74" s="25">
        <v>4800</v>
      </c>
    </row>
    <row r="75" spans="1:5" x14ac:dyDescent="0.25">
      <c r="A75" s="2"/>
      <c r="B75" s="33" t="s">
        <v>30</v>
      </c>
      <c r="C75" s="33"/>
      <c r="D75" s="34"/>
      <c r="E75" s="25">
        <v>4800</v>
      </c>
    </row>
    <row r="76" spans="1:5" x14ac:dyDescent="0.25">
      <c r="A76" s="2"/>
      <c r="B76" s="33" t="s">
        <v>31</v>
      </c>
      <c r="C76" s="33"/>
      <c r="D76" s="34"/>
      <c r="E76" s="25">
        <v>4800</v>
      </c>
    </row>
    <row r="77" spans="1:5" x14ac:dyDescent="0.25">
      <c r="A77" s="2"/>
      <c r="B77" s="33" t="s">
        <v>32</v>
      </c>
      <c r="C77" s="33"/>
      <c r="D77" s="34"/>
      <c r="E77" s="25">
        <v>4800</v>
      </c>
    </row>
    <row r="78" spans="1:5" x14ac:dyDescent="0.25">
      <c r="A78" s="2">
        <v>9</v>
      </c>
      <c r="B78" s="35" t="s">
        <v>15</v>
      </c>
      <c r="C78" s="36"/>
      <c r="D78" s="37"/>
      <c r="E78" s="4"/>
    </row>
    <row r="79" spans="1:5" x14ac:dyDescent="0.25">
      <c r="A79" s="2"/>
      <c r="B79" s="33" t="s">
        <v>27</v>
      </c>
      <c r="C79" s="33"/>
      <c r="D79" s="34"/>
      <c r="E79" s="25">
        <v>0</v>
      </c>
    </row>
    <row r="80" spans="1:5" x14ac:dyDescent="0.25">
      <c r="A80" s="2"/>
      <c r="B80" s="33" t="s">
        <v>28</v>
      </c>
      <c r="C80" s="33"/>
      <c r="D80" s="34"/>
      <c r="E80" s="25">
        <v>11951.8</v>
      </c>
    </row>
    <row r="81" spans="1:5" x14ac:dyDescent="0.25">
      <c r="A81" s="2"/>
      <c r="B81" s="33" t="s">
        <v>29</v>
      </c>
      <c r="C81" s="33"/>
      <c r="D81" s="34"/>
      <c r="E81" s="25">
        <v>11262.1</v>
      </c>
    </row>
    <row r="82" spans="1:5" x14ac:dyDescent="0.25">
      <c r="A82" s="2"/>
      <c r="B82" s="33" t="s">
        <v>30</v>
      </c>
      <c r="C82" s="33"/>
      <c r="D82" s="34"/>
      <c r="E82" s="25">
        <v>9524.92</v>
      </c>
    </row>
    <row r="83" spans="1:5" x14ac:dyDescent="0.25">
      <c r="A83" s="2"/>
      <c r="B83" s="33" t="s">
        <v>31</v>
      </c>
      <c r="C83" s="33"/>
      <c r="D83" s="34"/>
      <c r="E83" s="25">
        <v>9643.0300000000007</v>
      </c>
    </row>
    <row r="84" spans="1:5" x14ac:dyDescent="0.25">
      <c r="A84" s="2"/>
      <c r="B84" s="33" t="s">
        <v>32</v>
      </c>
      <c r="C84" s="33"/>
      <c r="D84" s="34"/>
      <c r="E84" s="25">
        <v>9378.7199999999993</v>
      </c>
    </row>
    <row r="85" spans="1:5" x14ac:dyDescent="0.25">
      <c r="A85" s="2"/>
      <c r="B85" s="30" t="s">
        <v>42</v>
      </c>
      <c r="C85" s="30"/>
      <c r="D85" s="31"/>
      <c r="E85" s="25"/>
    </row>
    <row r="86" spans="1:5" x14ac:dyDescent="0.25">
      <c r="A86" s="2"/>
      <c r="B86" s="30" t="s">
        <v>27</v>
      </c>
      <c r="C86" s="30"/>
      <c r="D86" s="31"/>
      <c r="E86" s="25">
        <v>0</v>
      </c>
    </row>
    <row r="87" spans="1:5" x14ac:dyDescent="0.25">
      <c r="A87" s="2"/>
      <c r="B87" s="30" t="s">
        <v>28</v>
      </c>
      <c r="C87" s="30"/>
      <c r="D87" s="31"/>
      <c r="E87" s="25">
        <v>0</v>
      </c>
    </row>
    <row r="88" spans="1:5" x14ac:dyDescent="0.25">
      <c r="A88" s="2"/>
      <c r="B88" s="30" t="s">
        <v>29</v>
      </c>
      <c r="C88" s="30"/>
      <c r="D88" s="31"/>
      <c r="E88" s="25">
        <v>689.7</v>
      </c>
    </row>
    <row r="89" spans="1:5" x14ac:dyDescent="0.25">
      <c r="A89" s="2"/>
      <c r="B89" s="30" t="s">
        <v>30</v>
      </c>
      <c r="C89" s="30"/>
      <c r="D89" s="31"/>
      <c r="E89" s="25">
        <v>2426.88</v>
      </c>
    </row>
    <row r="90" spans="1:5" x14ac:dyDescent="0.25">
      <c r="A90" s="2"/>
      <c r="B90" s="30" t="s">
        <v>31</v>
      </c>
      <c r="C90" s="30"/>
      <c r="D90" s="31"/>
      <c r="E90" s="25">
        <v>2308.77</v>
      </c>
    </row>
    <row r="91" spans="1:5" x14ac:dyDescent="0.25">
      <c r="A91" s="2"/>
      <c r="B91" s="30" t="s">
        <v>32</v>
      </c>
      <c r="C91" s="30"/>
      <c r="D91" s="31"/>
      <c r="E91" s="25">
        <v>2573.08</v>
      </c>
    </row>
    <row r="92" spans="1:5" x14ac:dyDescent="0.25">
      <c r="A92" s="2">
        <v>10</v>
      </c>
      <c r="B92" s="36" t="s">
        <v>20</v>
      </c>
      <c r="C92" s="36"/>
      <c r="D92" s="37"/>
      <c r="E92" s="4"/>
    </row>
    <row r="93" spans="1:5" x14ac:dyDescent="0.25">
      <c r="A93" s="2"/>
      <c r="B93" s="43" t="s">
        <v>47</v>
      </c>
      <c r="C93" s="43"/>
      <c r="D93" s="44"/>
      <c r="E93" s="25">
        <v>1000</v>
      </c>
    </row>
    <row r="94" spans="1:5" ht="31.5" customHeight="1" x14ac:dyDescent="0.25">
      <c r="A94" s="2"/>
      <c r="B94" s="45" t="s">
        <v>48</v>
      </c>
      <c r="C94" s="43"/>
      <c r="D94" s="44"/>
      <c r="E94" s="25">
        <v>18022.66</v>
      </c>
    </row>
    <row r="95" spans="1:5" ht="14.25" customHeight="1" x14ac:dyDescent="0.25">
      <c r="A95" s="2"/>
      <c r="B95" s="45" t="s">
        <v>49</v>
      </c>
      <c r="C95" s="43"/>
      <c r="D95" s="44"/>
      <c r="E95" s="25">
        <v>2700</v>
      </c>
    </row>
    <row r="96" spans="1:5" x14ac:dyDescent="0.25">
      <c r="A96" s="2"/>
      <c r="B96" s="40" t="s">
        <v>21</v>
      </c>
      <c r="C96" s="41"/>
      <c r="D96" s="42"/>
      <c r="E96" s="8">
        <f>E25-E27</f>
        <v>-211697.75999999995</v>
      </c>
    </row>
    <row r="97" spans="2:2" ht="13.5" customHeight="1" x14ac:dyDescent="0.25"/>
    <row r="98" spans="2:2" x14ac:dyDescent="0.25">
      <c r="B98" t="s">
        <v>25</v>
      </c>
    </row>
    <row r="99" spans="2:2" x14ac:dyDescent="0.25">
      <c r="B99" t="s">
        <v>26</v>
      </c>
    </row>
    <row r="100" spans="2:2" ht="27.75" customHeight="1" x14ac:dyDescent="0.25"/>
  </sheetData>
  <mergeCells count="36">
    <mergeCell ref="B60:D60"/>
    <mergeCell ref="B61:D61"/>
    <mergeCell ref="B62:D62"/>
    <mergeCell ref="A5:E5"/>
    <mergeCell ref="B25:D25"/>
    <mergeCell ref="B27:D27"/>
    <mergeCell ref="B28:D28"/>
    <mergeCell ref="B29:D29"/>
    <mergeCell ref="B31:D31"/>
    <mergeCell ref="B32:D32"/>
    <mergeCell ref="B40:D40"/>
    <mergeCell ref="B48:D48"/>
    <mergeCell ref="B64:D64"/>
    <mergeCell ref="B57:D57"/>
    <mergeCell ref="B56:D56"/>
    <mergeCell ref="B71:D71"/>
    <mergeCell ref="B96:D96"/>
    <mergeCell ref="B93:D93"/>
    <mergeCell ref="B95:D95"/>
    <mergeCell ref="B94:D94"/>
    <mergeCell ref="B77:D77"/>
    <mergeCell ref="B58:D58"/>
    <mergeCell ref="B59:D59"/>
    <mergeCell ref="B72:D72"/>
    <mergeCell ref="B73:D73"/>
    <mergeCell ref="B74:D74"/>
    <mergeCell ref="B92:D92"/>
    <mergeCell ref="B83:D83"/>
    <mergeCell ref="B75:D75"/>
    <mergeCell ref="B76:D76"/>
    <mergeCell ref="B84:D84"/>
    <mergeCell ref="B78:D78"/>
    <mergeCell ref="B79:D79"/>
    <mergeCell ref="B80:D80"/>
    <mergeCell ref="B81:D81"/>
    <mergeCell ref="B82:D82"/>
  </mergeCells>
  <pageMargins left="0.25" right="0.25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ермакова факт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ЦУН</dc:creator>
  <cp:lastModifiedBy>Директор</cp:lastModifiedBy>
  <cp:lastPrinted>2016-10-27T13:02:15Z</cp:lastPrinted>
  <dcterms:created xsi:type="dcterms:W3CDTF">2016-05-05T14:39:39Z</dcterms:created>
  <dcterms:modified xsi:type="dcterms:W3CDTF">2017-03-23T13:57:33Z</dcterms:modified>
</cp:coreProperties>
</file>